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ACULTATE\ADMITERE\admitere 2025\"/>
    </mc:Choice>
  </mc:AlternateContent>
  <xr:revisionPtr revIDLastSave="0" documentId="11_30631DD4A1AFA6AE5F37DF1C7F86AC7329537492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LICENTA" sheetId="28" r:id="rId1"/>
    <sheet name="MASTER" sheetId="2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29" l="1"/>
  <c r="L7" i="29"/>
  <c r="L8" i="29"/>
  <c r="L9" i="29"/>
  <c r="L10" i="29"/>
  <c r="L11" i="29"/>
  <c r="L12" i="29"/>
  <c r="L13" i="29"/>
  <c r="L14" i="29"/>
  <c r="L15" i="29"/>
  <c r="L16" i="29"/>
  <c r="L17" i="29"/>
  <c r="L5" i="29"/>
  <c r="H10" i="28"/>
  <c r="I10" i="28"/>
  <c r="J10" i="28"/>
  <c r="G10" i="28"/>
  <c r="D5" i="29"/>
  <c r="E5" i="29"/>
  <c r="K7" i="28"/>
  <c r="K8" i="28"/>
  <c r="K9" i="28"/>
  <c r="K6" i="28"/>
  <c r="L7" i="28"/>
  <c r="F7" i="28"/>
  <c r="F8" i="28"/>
  <c r="F9" i="28"/>
  <c r="F6" i="28"/>
  <c r="K10" i="28" l="1"/>
  <c r="L9" i="28"/>
  <c r="L6" i="28"/>
  <c r="L8" i="28"/>
  <c r="F6" i="29"/>
  <c r="F7" i="29"/>
  <c r="F8" i="29"/>
  <c r="F9" i="29"/>
  <c r="F10" i="29"/>
  <c r="F11" i="29"/>
  <c r="F12" i="29"/>
  <c r="F14" i="29"/>
  <c r="F13" i="29" s="1"/>
  <c r="F16" i="29"/>
  <c r="F15" i="29" s="1"/>
  <c r="E10" i="28"/>
  <c r="D10" i="28"/>
  <c r="E15" i="29"/>
  <c r="D15" i="29"/>
  <c r="E13" i="29"/>
  <c r="D13" i="29"/>
  <c r="M10" i="28"/>
  <c r="F5" i="29" l="1"/>
  <c r="F17" i="29" s="1"/>
  <c r="F10" i="28"/>
  <c r="L10" i="28" s="1"/>
  <c r="E17" i="29"/>
  <c r="D17" i="29"/>
</calcChain>
</file>

<file path=xl/sharedStrings.xml><?xml version="1.0" encoding="utf-8"?>
<sst xmlns="http://schemas.openxmlformats.org/spreadsheetml/2006/main" count="63" uniqueCount="44">
  <si>
    <t>LICENTA</t>
  </si>
  <si>
    <t xml:space="preserve">FACULTATEA </t>
  </si>
  <si>
    <t>DOMENIUL</t>
  </si>
  <si>
    <t>BUGET</t>
  </si>
  <si>
    <t>TAXA</t>
  </si>
  <si>
    <t>TOTAL LOCURI</t>
  </si>
  <si>
    <t xml:space="preserve">Romani de pretutindeni </t>
  </si>
  <si>
    <t>Aplicanti Non_EU</t>
  </si>
  <si>
    <t>Total internationali</t>
  </si>
  <si>
    <t>Total romani + internati.</t>
  </si>
  <si>
    <t>Capacitatea de scolarizare ARACIS</t>
  </si>
  <si>
    <t>Nr. Locuri romani</t>
  </si>
  <si>
    <t>cu bursa</t>
  </si>
  <si>
    <t>fara bursa</t>
  </si>
  <si>
    <t>CPV</t>
  </si>
  <si>
    <t>Constructii</t>
  </si>
  <si>
    <t xml:space="preserve">Inginerie civila  </t>
  </si>
  <si>
    <t>Cluj-N.</t>
  </si>
  <si>
    <t>Baia Mare</t>
  </si>
  <si>
    <t>Inginerie si management</t>
  </si>
  <si>
    <t>Inginerie geodezica</t>
  </si>
  <si>
    <t>TOTAL FACULTATE</t>
  </si>
  <si>
    <t>MASTER</t>
  </si>
  <si>
    <t>FACULTATEA</t>
  </si>
  <si>
    <t>DOMENIU /PROGRAM DE STUDIU</t>
  </si>
  <si>
    <t>LOCALIZARE</t>
  </si>
  <si>
    <t>ALOCAT PENTRU ADMITERE iulie 2024</t>
  </si>
  <si>
    <t>ARACIS</t>
  </si>
  <si>
    <t>TOTAL</t>
  </si>
  <si>
    <t>CONSTR.</t>
  </si>
  <si>
    <t>INGINERIE CIVILĂ</t>
  </si>
  <si>
    <t>Clădiri verzi (CV)</t>
  </si>
  <si>
    <t>Cluj-Napoca</t>
  </si>
  <si>
    <t>Construcții durabile din beton (CDB)</t>
  </si>
  <si>
    <t>Ingineria infrastructurii transporturilor (IIT)</t>
  </si>
  <si>
    <t>Inginerie geotehnică (IG)</t>
  </si>
  <si>
    <t>Inginerie structurală (IS)</t>
  </si>
  <si>
    <t>Proiectare avansată a structurilor din lemn și metal (PASLM) Baia Mare</t>
  </si>
  <si>
    <t>Inteligenta artificiala in ingineria civila si managementul constructiilor EN</t>
  </si>
  <si>
    <t>INGINERIE GEODEZICA</t>
  </si>
  <si>
    <t>Topografie digitala in cadastru si cadastru</t>
  </si>
  <si>
    <t>INGINERIE ȘI MANAGEMENT</t>
  </si>
  <si>
    <t>Managementul proiectelor și evaluarea proprietății (MPEP)</t>
  </si>
  <si>
    <t>TOTAL LOCURI FACULTATE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</si>
</sst>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  <scheme val="minor"/>
    </font>
    <font>
      <b/>
      <sz val="12"/>
      <color rgb="FFC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rgb="FFC0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b/>
      <sz val="10"/>
      <color rgb="FF00B050"/>
      <name val="Arial"/>
      <family val="2"/>
      <charset val="238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rgb="FFC00000"/>
      <name val="Calibri"/>
      <family val="2"/>
    </font>
    <font>
      <b/>
      <sz val="11"/>
      <color rgb="FF0000FF"/>
      <name val="Calibri"/>
      <family val="2"/>
    </font>
    <font>
      <b/>
      <sz val="11"/>
      <color rgb="FFC00000"/>
      <name val="Calibri"/>
      <family val="2"/>
    </font>
    <font>
      <sz val="11"/>
      <color rgb="FF666666"/>
      <name val="Calibri"/>
      <family val="2"/>
    </font>
    <font>
      <b/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E2EFDA"/>
        <bgColor rgb="FFE2EFDA"/>
      </patternFill>
    </fill>
    <fill>
      <patternFill patternType="solid">
        <fgColor theme="5" tint="0.59999389629810485"/>
        <bgColor rgb="FFE2EFDA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EEEEEE"/>
      </left>
      <right style="medium">
        <color rgb="FFEEEEEE"/>
      </right>
      <top style="medium">
        <color rgb="FFEEEEEE"/>
      </top>
      <bottom style="medium">
        <color rgb="FFEEEEEE"/>
      </bottom>
      <diagonal/>
    </border>
    <border>
      <left/>
      <right style="medium">
        <color rgb="FFEEEEEE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EEEEEE"/>
      </left>
      <right/>
      <top style="medium">
        <color rgb="FFEEEEEE"/>
      </top>
      <bottom style="medium">
        <color rgb="FFEEEEEE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5" fillId="0" borderId="0"/>
    <xf numFmtId="0" fontId="6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8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11" fillId="3" borderId="0" xfId="0" applyFont="1" applyFill="1"/>
    <xf numFmtId="0" fontId="8" fillId="3" borderId="6" xfId="0" applyFont="1" applyFill="1" applyBorder="1" applyAlignment="1">
      <alignment horizontal="center"/>
    </xf>
    <xf numFmtId="10" fontId="8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0" fontId="12" fillId="2" borderId="2" xfId="0" applyFont="1" applyFill="1" applyBorder="1" applyAlignment="1">
      <alignment wrapText="1"/>
    </xf>
    <xf numFmtId="1" fontId="12" fillId="2" borderId="2" xfId="0" applyNumberFormat="1" applyFont="1" applyFill="1" applyBorder="1" applyAlignment="1">
      <alignment horizontal="center" wrapText="1"/>
    </xf>
    <xf numFmtId="0" fontId="18" fillId="0" borderId="0" xfId="8"/>
    <xf numFmtId="0" fontId="18" fillId="8" borderId="9" xfId="8" applyFill="1" applyBorder="1" applyAlignment="1">
      <alignment horizontal="left" vertical="center" wrapText="1"/>
    </xf>
    <xf numFmtId="0" fontId="18" fillId="0" borderId="9" xfId="8" applyBorder="1" applyAlignment="1">
      <alignment horizontal="left" vertical="center" wrapText="1"/>
    </xf>
    <xf numFmtId="0" fontId="22" fillId="7" borderId="9" xfId="8" applyFont="1" applyFill="1" applyBorder="1" applyAlignment="1">
      <alignment horizontal="left" vertical="center" wrapText="1"/>
    </xf>
    <xf numFmtId="0" fontId="23" fillId="7" borderId="9" xfId="8" applyFont="1" applyFill="1" applyBorder="1" applyAlignment="1">
      <alignment horizontal="left" vertical="center" wrapText="1"/>
    </xf>
    <xf numFmtId="0" fontId="18" fillId="0" borderId="0" xfId="8" applyAlignment="1">
      <alignment horizontal="left"/>
    </xf>
    <xf numFmtId="0" fontId="18" fillId="0" borderId="12" xfId="8" applyBorder="1" applyAlignment="1">
      <alignment horizontal="center" vertical="center" wrapText="1"/>
    </xf>
    <xf numFmtId="0" fontId="18" fillId="8" borderId="12" xfId="8" applyFill="1" applyBorder="1" applyAlignment="1">
      <alignment horizontal="center" vertical="center" wrapText="1"/>
    </xf>
    <xf numFmtId="0" fontId="24" fillId="7" borderId="12" xfId="8" applyFont="1" applyFill="1" applyBorder="1" applyAlignment="1">
      <alignment horizontal="center" vertical="center" wrapText="1"/>
    </xf>
    <xf numFmtId="0" fontId="23" fillId="7" borderId="12" xfId="8" applyFont="1" applyFill="1" applyBorder="1" applyAlignment="1">
      <alignment horizontal="center" vertical="center" wrapText="1"/>
    </xf>
    <xf numFmtId="0" fontId="23" fillId="2" borderId="2" xfId="8" applyFont="1" applyFill="1" applyBorder="1" applyAlignment="1">
      <alignment horizontal="center" vertical="center"/>
    </xf>
    <xf numFmtId="0" fontId="20" fillId="0" borderId="2" xfId="8" applyFont="1" applyBorder="1" applyAlignment="1">
      <alignment horizontal="center" vertical="center"/>
    </xf>
    <xf numFmtId="0" fontId="18" fillId="0" borderId="2" xfId="8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0" fillId="0" borderId="0" xfId="8" applyFont="1" applyAlignment="1">
      <alignment horizontal="center" vertical="center"/>
    </xf>
    <xf numFmtId="0" fontId="18" fillId="0" borderId="0" xfId="8" applyAlignment="1">
      <alignment horizontal="center" vertical="center"/>
    </xf>
    <xf numFmtId="1" fontId="17" fillId="2" borderId="2" xfId="0" applyNumberFormat="1" applyFont="1" applyFill="1" applyBorder="1" applyAlignment="1">
      <alignment horizontal="center" vertical="center" wrapText="1"/>
    </xf>
    <xf numFmtId="1" fontId="9" fillId="6" borderId="2" xfId="0" applyNumberFormat="1" applyFont="1" applyFill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25" fillId="5" borderId="1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 vertical="center" wrapText="1"/>
    </xf>
    <xf numFmtId="0" fontId="18" fillId="0" borderId="0" xfId="8" applyAlignment="1">
      <alignment horizontal="center"/>
    </xf>
    <xf numFmtId="0" fontId="18" fillId="0" borderId="2" xfId="8" applyBorder="1" applyAlignment="1">
      <alignment horizontal="center"/>
    </xf>
    <xf numFmtId="0" fontId="18" fillId="0" borderId="4" xfId="8" applyBorder="1" applyAlignment="1">
      <alignment horizontal="center" vertical="center"/>
    </xf>
    <xf numFmtId="0" fontId="18" fillId="9" borderId="9" xfId="8" applyFill="1" applyBorder="1" applyAlignment="1">
      <alignment horizontal="left" vertical="center" wrapText="1"/>
    </xf>
    <xf numFmtId="0" fontId="18" fillId="9" borderId="12" xfId="8" applyFill="1" applyBorder="1" applyAlignment="1">
      <alignment horizontal="center" vertical="center" wrapText="1"/>
    </xf>
    <xf numFmtId="1" fontId="0" fillId="0" borderId="0" xfId="0" applyNumberFormat="1"/>
    <xf numFmtId="0" fontId="13" fillId="4" borderId="1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23" fillId="2" borderId="4" xfId="8" applyFont="1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wrapText="1"/>
    </xf>
    <xf numFmtId="0" fontId="10" fillId="5" borderId="13" xfId="0" applyFont="1" applyFill="1" applyBorder="1" applyAlignment="1">
      <alignment horizontal="center" wrapText="1"/>
    </xf>
    <xf numFmtId="0" fontId="10" fillId="5" borderId="5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1" fillId="0" borderId="10" xfId="8" applyFont="1" applyBorder="1" applyAlignment="1">
      <alignment horizontal="center" vertical="center"/>
    </xf>
    <xf numFmtId="0" fontId="18" fillId="0" borderId="1" xfId="8" applyBorder="1" applyAlignment="1">
      <alignment horizontal="center" vertical="center"/>
    </xf>
    <xf numFmtId="0" fontId="18" fillId="0" borderId="3" xfId="8" applyBorder="1" applyAlignment="1">
      <alignment horizontal="center" vertical="center"/>
    </xf>
    <xf numFmtId="0" fontId="18" fillId="0" borderId="4" xfId="8" applyBorder="1" applyAlignment="1">
      <alignment horizontal="center" vertical="center"/>
    </xf>
    <xf numFmtId="0" fontId="20" fillId="0" borderId="2" xfId="8" applyFont="1" applyBorder="1" applyAlignment="1">
      <alignment horizontal="center" vertical="center"/>
    </xf>
    <xf numFmtId="0" fontId="19" fillId="5" borderId="7" xfId="8" applyFont="1" applyFill="1" applyBorder="1" applyAlignment="1">
      <alignment horizontal="center"/>
    </xf>
    <xf numFmtId="0" fontId="20" fillId="0" borderId="8" xfId="8" applyFont="1" applyBorder="1" applyAlignment="1">
      <alignment horizontal="center" vertical="center"/>
    </xf>
    <xf numFmtId="0" fontId="20" fillId="0" borderId="8" xfId="8" applyFont="1" applyBorder="1" applyAlignment="1">
      <alignment horizontal="center" vertical="center" wrapText="1"/>
    </xf>
    <xf numFmtId="0" fontId="20" fillId="0" borderId="11" xfId="8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</cellXfs>
  <cellStyles count="9">
    <cellStyle name="Normal" xfId="0" builtinId="0"/>
    <cellStyle name="Normal 2" xfId="1" xr:uid="{00000000-0005-0000-0000-000001000000}"/>
    <cellStyle name="Normal 2 2" xfId="2" xr:uid="{00000000-0005-0000-0000-000002000000}"/>
    <cellStyle name="Normal 2 3" xfId="5" xr:uid="{00000000-0005-0000-0000-000003000000}"/>
    <cellStyle name="Normal 2 3 2" xfId="7" xr:uid="{00000000-0005-0000-0000-000004000000}"/>
    <cellStyle name="Normal 2 4" xfId="6" xr:uid="{00000000-0005-0000-0000-000005000000}"/>
    <cellStyle name="Normal 3" xfId="3" xr:uid="{00000000-0005-0000-0000-000006000000}"/>
    <cellStyle name="Normal 4" xfId="4" xr:uid="{00000000-0005-0000-0000-000007000000}"/>
    <cellStyle name="Normal 5" xfId="8" xr:uid="{00000000-0005-0000-0000-000008000000}"/>
  </cellStyles>
  <dxfs count="0"/>
  <tableStyles count="0" defaultTableStyle="TableStyleMedium2" defaultPivotStyle="PivotStyleLight16"/>
  <colors>
    <mruColors>
      <color rgb="FF002060"/>
      <color rgb="FFD9D9D9"/>
      <color rgb="FFFFFF99"/>
      <color rgb="FFFF66FF"/>
      <color rgb="FFFFFFCC"/>
      <color rgb="FFC8D8A4"/>
      <color rgb="FFF79646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"/>
  <sheetViews>
    <sheetView tabSelected="1" zoomScale="90" zoomScaleNormal="90" workbookViewId="0">
      <selection activeCell="T7" sqref="T7"/>
    </sheetView>
  </sheetViews>
  <sheetFormatPr defaultRowHeight="15"/>
  <cols>
    <col min="1" max="1" width="20.5703125" customWidth="1"/>
    <col min="2" max="2" width="33.5703125" style="1" customWidth="1"/>
    <col min="3" max="3" width="12.140625" customWidth="1"/>
    <col min="4" max="4" width="8.85546875" customWidth="1"/>
    <col min="5" max="12" width="9.140625" style="22" customWidth="1"/>
    <col min="13" max="13" width="16.5703125" style="22" customWidth="1"/>
    <col min="14" max="14" width="2.7109375" style="29" customWidth="1"/>
  </cols>
  <sheetData>
    <row r="1" spans="1:15" ht="5.25" customHeight="1"/>
    <row r="2" spans="1:15" ht="18.75" customHeight="1">
      <c r="A2" s="31" t="s">
        <v>0</v>
      </c>
      <c r="B2" s="48"/>
      <c r="C2" s="49"/>
      <c r="D2" s="50"/>
      <c r="E2" s="23"/>
      <c r="F2" s="23"/>
      <c r="G2" s="23"/>
      <c r="H2" s="23"/>
      <c r="I2" s="23"/>
      <c r="J2" s="23"/>
      <c r="K2" s="23"/>
      <c r="L2" s="23"/>
      <c r="M2" s="23"/>
      <c r="N2" s="30"/>
    </row>
    <row r="3" spans="1:15" ht="15" customHeight="1">
      <c r="A3" s="2"/>
      <c r="D3" s="3"/>
      <c r="E3" s="51"/>
      <c r="F3" s="51"/>
      <c r="G3" s="51"/>
      <c r="H3" s="51"/>
      <c r="I3" s="51"/>
      <c r="J3" s="51"/>
      <c r="K3" s="51"/>
      <c r="L3" s="51"/>
      <c r="M3" s="51"/>
    </row>
    <row r="4" spans="1:15" ht="38.25" customHeight="1">
      <c r="A4" s="52" t="s">
        <v>1</v>
      </c>
      <c r="B4" s="53" t="s">
        <v>2</v>
      </c>
      <c r="C4" s="43"/>
      <c r="D4" s="39" t="s">
        <v>3</v>
      </c>
      <c r="E4" s="54" t="s">
        <v>4</v>
      </c>
      <c r="F4" s="56" t="s">
        <v>5</v>
      </c>
      <c r="G4" s="60" t="s">
        <v>6</v>
      </c>
      <c r="H4" s="60"/>
      <c r="I4" s="60" t="s">
        <v>7</v>
      </c>
      <c r="J4" s="60"/>
      <c r="K4" s="56" t="s">
        <v>8</v>
      </c>
      <c r="L4" s="56" t="s">
        <v>9</v>
      </c>
      <c r="M4" s="58" t="s">
        <v>10</v>
      </c>
    </row>
    <row r="5" spans="1:15" ht="48" customHeight="1">
      <c r="A5" s="52"/>
      <c r="B5" s="53"/>
      <c r="C5" s="45"/>
      <c r="D5" s="4" t="s">
        <v>11</v>
      </c>
      <c r="E5" s="55"/>
      <c r="F5" s="57"/>
      <c r="G5" s="40" t="s">
        <v>12</v>
      </c>
      <c r="H5" s="40" t="s">
        <v>13</v>
      </c>
      <c r="I5" s="40" t="s">
        <v>12</v>
      </c>
      <c r="J5" s="40" t="s">
        <v>14</v>
      </c>
      <c r="K5" s="57"/>
      <c r="L5" s="57"/>
      <c r="M5" s="59"/>
    </row>
    <row r="6" spans="1:15" ht="17.100000000000001" customHeight="1">
      <c r="A6" s="43" t="s">
        <v>15</v>
      </c>
      <c r="B6" s="46" t="s">
        <v>16</v>
      </c>
      <c r="C6" s="32" t="s">
        <v>17</v>
      </c>
      <c r="D6" s="6">
        <v>350</v>
      </c>
      <c r="E6" s="27">
        <v>135</v>
      </c>
      <c r="F6" s="6">
        <f>SUM(D6:E6)</f>
        <v>485</v>
      </c>
      <c r="G6" s="6">
        <v>2</v>
      </c>
      <c r="H6" s="6">
        <v>3</v>
      </c>
      <c r="I6" s="6">
        <v>4</v>
      </c>
      <c r="J6" s="6">
        <v>2</v>
      </c>
      <c r="K6" s="6">
        <f>SUM(G6:J6)</f>
        <v>11</v>
      </c>
      <c r="L6" s="6">
        <f>F6+K6</f>
        <v>496</v>
      </c>
      <c r="M6" s="28">
        <v>500</v>
      </c>
      <c r="O6" s="38"/>
    </row>
    <row r="7" spans="1:15" ht="17.100000000000001" customHeight="1">
      <c r="A7" s="44"/>
      <c r="B7" s="47"/>
      <c r="C7" s="32" t="s">
        <v>18</v>
      </c>
      <c r="D7" s="6">
        <v>25</v>
      </c>
      <c r="E7" s="27">
        <v>24</v>
      </c>
      <c r="F7" s="6">
        <f t="shared" ref="F7:F10" si="0">SUM(D7:E7)</f>
        <v>49</v>
      </c>
      <c r="G7" s="6"/>
      <c r="H7" s="6"/>
      <c r="I7" s="6"/>
      <c r="J7" s="6"/>
      <c r="K7" s="6">
        <f t="shared" ref="K7:K9" si="1">SUM(G7:J7)</f>
        <v>0</v>
      </c>
      <c r="L7" s="6">
        <f t="shared" ref="L7:L10" si="2">F7+K7</f>
        <v>49</v>
      </c>
      <c r="M7" s="28">
        <v>50</v>
      </c>
      <c r="O7" s="38"/>
    </row>
    <row r="8" spans="1:15" ht="17.100000000000001" customHeight="1">
      <c r="A8" s="44"/>
      <c r="B8" s="5" t="s">
        <v>19</v>
      </c>
      <c r="C8" s="32"/>
      <c r="D8" s="6">
        <v>45</v>
      </c>
      <c r="E8" s="27">
        <v>13</v>
      </c>
      <c r="F8" s="6">
        <f t="shared" si="0"/>
        <v>58</v>
      </c>
      <c r="G8" s="6">
        <v>1</v>
      </c>
      <c r="H8" s="6"/>
      <c r="I8" s="6"/>
      <c r="J8" s="6"/>
      <c r="K8" s="6">
        <f t="shared" si="1"/>
        <v>1</v>
      </c>
      <c r="L8" s="6">
        <f t="shared" si="2"/>
        <v>59</v>
      </c>
      <c r="M8" s="28">
        <v>60</v>
      </c>
      <c r="O8" s="38"/>
    </row>
    <row r="9" spans="1:15" ht="17.100000000000001" customHeight="1">
      <c r="A9" s="44"/>
      <c r="B9" s="5" t="s">
        <v>20</v>
      </c>
      <c r="C9" s="32"/>
      <c r="D9" s="6">
        <v>55</v>
      </c>
      <c r="E9" s="27">
        <v>3</v>
      </c>
      <c r="F9" s="6">
        <f t="shared" si="0"/>
        <v>58</v>
      </c>
      <c r="G9" s="6">
        <v>1</v>
      </c>
      <c r="H9" s="6"/>
      <c r="I9" s="6"/>
      <c r="J9" s="6"/>
      <c r="K9" s="6">
        <f t="shared" si="1"/>
        <v>1</v>
      </c>
      <c r="L9" s="6">
        <f t="shared" si="2"/>
        <v>59</v>
      </c>
      <c r="M9" s="28">
        <v>60</v>
      </c>
      <c r="O9" s="38"/>
    </row>
    <row r="10" spans="1:15" ht="17.100000000000001" customHeight="1">
      <c r="A10" s="45"/>
      <c r="B10" s="7" t="s">
        <v>21</v>
      </c>
      <c r="C10" s="7"/>
      <c r="D10" s="8">
        <f>SUM(D6:D9)</f>
        <v>475</v>
      </c>
      <c r="E10" s="8">
        <f t="shared" ref="E10" si="3">SUM(E6:E9)</f>
        <v>175</v>
      </c>
      <c r="F10" s="42">
        <f t="shared" si="0"/>
        <v>650</v>
      </c>
      <c r="G10" s="8">
        <f>SUM(G6:G9)</f>
        <v>4</v>
      </c>
      <c r="H10" s="8">
        <f t="shared" ref="H10:K10" si="4">SUM(H6:H9)</f>
        <v>3</v>
      </c>
      <c r="I10" s="8">
        <f t="shared" si="4"/>
        <v>4</v>
      </c>
      <c r="J10" s="8">
        <f t="shared" si="4"/>
        <v>2</v>
      </c>
      <c r="K10" s="8">
        <f t="shared" si="4"/>
        <v>13</v>
      </c>
      <c r="L10" s="42">
        <f t="shared" si="2"/>
        <v>663</v>
      </c>
      <c r="M10" s="26">
        <f t="shared" ref="M10" si="5">M6+M8+M9+M7</f>
        <v>670</v>
      </c>
      <c r="O10" s="38"/>
    </row>
    <row r="11" spans="1:15" ht="17.100000000000001" customHeight="1"/>
  </sheetData>
  <mergeCells count="14">
    <mergeCell ref="A6:A10"/>
    <mergeCell ref="B6:B7"/>
    <mergeCell ref="B2:D2"/>
    <mergeCell ref="E3:M3"/>
    <mergeCell ref="A4:A5"/>
    <mergeCell ref="B4:B5"/>
    <mergeCell ref="C4:C5"/>
    <mergeCell ref="E4:E5"/>
    <mergeCell ref="F4:F5"/>
    <mergeCell ref="M4:M5"/>
    <mergeCell ref="G4:H4"/>
    <mergeCell ref="I4:J4"/>
    <mergeCell ref="K4:K5"/>
    <mergeCell ref="L4:L5"/>
  </mergeCells>
  <pageMargins left="0.51181102362204722" right="0.31496062992125984" top="0.35433070866141736" bottom="0.15748031496062992" header="0" footer="0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17"/>
  <sheetViews>
    <sheetView zoomScale="120" zoomScaleNormal="120" workbookViewId="0">
      <pane xSplit="1" ySplit="4" topLeftCell="B5" activePane="bottomRight" state="frozen"/>
      <selection pane="bottomRight" activeCell="G10" sqref="G10"/>
      <selection pane="bottomLeft" activeCell="A5" sqref="A5"/>
      <selection pane="topRight" activeCell="B1" sqref="B1"/>
    </sheetView>
  </sheetViews>
  <sheetFormatPr defaultColWidth="9.140625" defaultRowHeight="15"/>
  <cols>
    <col min="1" max="1" width="14.7109375" style="9" customWidth="1"/>
    <col min="2" max="2" width="57.85546875" style="14" customWidth="1"/>
    <col min="3" max="3" width="12.7109375" style="9" customWidth="1"/>
    <col min="4" max="12" width="9.140625" style="25" customWidth="1"/>
    <col min="13" max="13" width="9.140625" style="33"/>
    <col min="14" max="16384" width="9.140625" style="9"/>
  </cols>
  <sheetData>
    <row r="2" spans="1:13" ht="21">
      <c r="A2" s="66" t="s">
        <v>22</v>
      </c>
      <c r="B2" s="66"/>
      <c r="D2" s="24"/>
      <c r="E2" s="24"/>
    </row>
    <row r="3" spans="1:13" ht="28.5" customHeight="1">
      <c r="A3" s="67" t="s">
        <v>23</v>
      </c>
      <c r="B3" s="68" t="s">
        <v>24</v>
      </c>
      <c r="C3" s="69" t="s">
        <v>25</v>
      </c>
      <c r="D3" s="70" t="s">
        <v>26</v>
      </c>
      <c r="E3" s="70"/>
      <c r="F3" s="70"/>
      <c r="G3" s="60" t="s">
        <v>6</v>
      </c>
      <c r="H3" s="60"/>
      <c r="I3" s="60" t="s">
        <v>7</v>
      </c>
      <c r="J3" s="60"/>
      <c r="K3" s="56" t="s">
        <v>8</v>
      </c>
      <c r="L3" s="56" t="s">
        <v>9</v>
      </c>
      <c r="M3" s="65" t="s">
        <v>27</v>
      </c>
    </row>
    <row r="4" spans="1:13" ht="33.75" customHeight="1" thickBot="1">
      <c r="A4" s="67"/>
      <c r="B4" s="68"/>
      <c r="C4" s="69"/>
      <c r="D4" s="20" t="s">
        <v>3</v>
      </c>
      <c r="E4" s="20" t="s">
        <v>4</v>
      </c>
      <c r="F4" s="20" t="s">
        <v>28</v>
      </c>
      <c r="G4" s="40" t="s">
        <v>12</v>
      </c>
      <c r="H4" s="40" t="s">
        <v>13</v>
      </c>
      <c r="I4" s="40" t="s">
        <v>12</v>
      </c>
      <c r="J4" s="40" t="s">
        <v>14</v>
      </c>
      <c r="K4" s="57"/>
      <c r="L4" s="57"/>
      <c r="M4" s="65"/>
    </row>
    <row r="5" spans="1:13" ht="15.75" thickBot="1">
      <c r="A5" s="61" t="s">
        <v>29</v>
      </c>
      <c r="B5" s="12" t="s">
        <v>30</v>
      </c>
      <c r="C5" s="17"/>
      <c r="D5" s="19">
        <f>D6+D7+D8+D9+D10+D11+D12</f>
        <v>156</v>
      </c>
      <c r="E5" s="19">
        <f t="shared" ref="E5:F5" si="0">E6+E7+E8+E9+E10+E11+E12</f>
        <v>68</v>
      </c>
      <c r="F5" s="19">
        <f t="shared" si="0"/>
        <v>224</v>
      </c>
      <c r="G5" s="19">
        <v>2</v>
      </c>
      <c r="H5" s="19">
        <v>1</v>
      </c>
      <c r="I5" s="19">
        <v>4</v>
      </c>
      <c r="J5" s="19"/>
      <c r="K5" s="19">
        <v>7</v>
      </c>
      <c r="L5" s="19">
        <f>F5+K5</f>
        <v>231</v>
      </c>
      <c r="M5" s="34"/>
    </row>
    <row r="6" spans="1:13" ht="15.75" thickBot="1">
      <c r="A6" s="61"/>
      <c r="B6" s="11" t="s">
        <v>31</v>
      </c>
      <c r="C6" s="15" t="s">
        <v>32</v>
      </c>
      <c r="D6" s="21">
        <v>23</v>
      </c>
      <c r="E6" s="21">
        <v>7</v>
      </c>
      <c r="F6" s="21">
        <f t="shared" ref="F6:F16" si="1">SUM(D6:E6)</f>
        <v>30</v>
      </c>
      <c r="G6" s="21"/>
      <c r="H6" s="21"/>
      <c r="I6" s="21"/>
      <c r="J6" s="21"/>
      <c r="K6" s="21"/>
      <c r="L6" s="19">
        <f t="shared" ref="L6:L17" si="2">F6+K6</f>
        <v>30</v>
      </c>
      <c r="M6" s="62">
        <v>350</v>
      </c>
    </row>
    <row r="7" spans="1:13" ht="15.75" thickBot="1">
      <c r="A7" s="61"/>
      <c r="B7" s="10" t="s">
        <v>33</v>
      </c>
      <c r="C7" s="16" t="s">
        <v>32</v>
      </c>
      <c r="D7" s="21">
        <v>23</v>
      </c>
      <c r="E7" s="21">
        <v>7</v>
      </c>
      <c r="F7" s="21">
        <f t="shared" si="1"/>
        <v>30</v>
      </c>
      <c r="G7" s="21"/>
      <c r="H7" s="21"/>
      <c r="I7" s="21"/>
      <c r="J7" s="21"/>
      <c r="K7" s="21"/>
      <c r="L7" s="19">
        <f t="shared" si="2"/>
        <v>30</v>
      </c>
      <c r="M7" s="63"/>
    </row>
    <row r="8" spans="1:13" ht="15.75" thickBot="1">
      <c r="A8" s="61"/>
      <c r="B8" s="11" t="s">
        <v>34</v>
      </c>
      <c r="C8" s="15" t="s">
        <v>32</v>
      </c>
      <c r="D8" s="21">
        <v>30</v>
      </c>
      <c r="E8" s="21">
        <v>19</v>
      </c>
      <c r="F8" s="21">
        <f t="shared" si="1"/>
        <v>49</v>
      </c>
      <c r="G8" s="21"/>
      <c r="H8" s="21"/>
      <c r="I8" s="21"/>
      <c r="J8" s="21"/>
      <c r="K8" s="21"/>
      <c r="L8" s="19">
        <f t="shared" si="2"/>
        <v>49</v>
      </c>
      <c r="M8" s="63"/>
    </row>
    <row r="9" spans="1:13" ht="15.75" thickBot="1">
      <c r="A9" s="61"/>
      <c r="B9" s="10" t="s">
        <v>35</v>
      </c>
      <c r="C9" s="16" t="s">
        <v>32</v>
      </c>
      <c r="D9" s="21">
        <v>23</v>
      </c>
      <c r="E9" s="21">
        <v>7</v>
      </c>
      <c r="F9" s="21">
        <f t="shared" si="1"/>
        <v>30</v>
      </c>
      <c r="G9" s="21"/>
      <c r="H9" s="21"/>
      <c r="I9" s="21"/>
      <c r="J9" s="21"/>
      <c r="K9" s="21"/>
      <c r="L9" s="19">
        <f t="shared" si="2"/>
        <v>30</v>
      </c>
      <c r="M9" s="63"/>
    </row>
    <row r="10" spans="1:13" ht="15.75" thickBot="1">
      <c r="A10" s="61"/>
      <c r="B10" s="11" t="s">
        <v>36</v>
      </c>
      <c r="C10" s="15" t="s">
        <v>32</v>
      </c>
      <c r="D10" s="21">
        <v>23</v>
      </c>
      <c r="E10" s="21">
        <v>7</v>
      </c>
      <c r="F10" s="21">
        <f t="shared" si="1"/>
        <v>30</v>
      </c>
      <c r="G10" s="21"/>
      <c r="H10" s="21"/>
      <c r="I10" s="21"/>
      <c r="J10" s="21"/>
      <c r="K10" s="21"/>
      <c r="L10" s="19">
        <f t="shared" si="2"/>
        <v>30</v>
      </c>
      <c r="M10" s="63"/>
    </row>
    <row r="11" spans="1:13" ht="30.75" thickBot="1">
      <c r="A11" s="61"/>
      <c r="B11" s="10" t="s">
        <v>37</v>
      </c>
      <c r="C11" s="16" t="s">
        <v>18</v>
      </c>
      <c r="D11" s="21">
        <v>19</v>
      </c>
      <c r="E11" s="21">
        <v>6</v>
      </c>
      <c r="F11" s="21">
        <f t="shared" si="1"/>
        <v>25</v>
      </c>
      <c r="G11" s="21"/>
      <c r="H11" s="21"/>
      <c r="I11" s="21"/>
      <c r="J11" s="21"/>
      <c r="K11" s="21"/>
      <c r="L11" s="19">
        <f t="shared" si="2"/>
        <v>25</v>
      </c>
      <c r="M11" s="63"/>
    </row>
    <row r="12" spans="1:13" ht="30.75" thickBot="1">
      <c r="A12" s="61"/>
      <c r="B12" s="36" t="s">
        <v>38</v>
      </c>
      <c r="C12" s="37" t="s">
        <v>32</v>
      </c>
      <c r="D12" s="21">
        <v>15</v>
      </c>
      <c r="E12" s="21">
        <v>15</v>
      </c>
      <c r="F12" s="21">
        <f t="shared" si="1"/>
        <v>30</v>
      </c>
      <c r="G12" s="21"/>
      <c r="H12" s="21"/>
      <c r="I12" s="21"/>
      <c r="J12" s="21"/>
      <c r="K12" s="21"/>
      <c r="L12" s="19">
        <f t="shared" si="2"/>
        <v>30</v>
      </c>
      <c r="M12" s="64"/>
    </row>
    <row r="13" spans="1:13" ht="15.75" thickBot="1">
      <c r="A13" s="61"/>
      <c r="B13" s="12" t="s">
        <v>39</v>
      </c>
      <c r="C13" s="17"/>
      <c r="D13" s="19">
        <f>D14</f>
        <v>25</v>
      </c>
      <c r="E13" s="19">
        <f t="shared" ref="E13:F13" si="3">E14</f>
        <v>10</v>
      </c>
      <c r="F13" s="19">
        <f t="shared" si="3"/>
        <v>35</v>
      </c>
      <c r="G13" s="41"/>
      <c r="H13" s="41"/>
      <c r="I13" s="41"/>
      <c r="J13" s="41"/>
      <c r="K13" s="41"/>
      <c r="L13" s="19">
        <f t="shared" si="2"/>
        <v>35</v>
      </c>
      <c r="M13" s="35"/>
    </row>
    <row r="14" spans="1:13" ht="15.75" thickBot="1">
      <c r="A14" s="61"/>
      <c r="B14" s="36" t="s">
        <v>40</v>
      </c>
      <c r="C14" s="37" t="s">
        <v>32</v>
      </c>
      <c r="D14" s="21">
        <v>25</v>
      </c>
      <c r="E14" s="21">
        <v>10</v>
      </c>
      <c r="F14" s="21">
        <f t="shared" si="1"/>
        <v>35</v>
      </c>
      <c r="G14" s="35"/>
      <c r="H14" s="35"/>
      <c r="I14" s="35"/>
      <c r="J14" s="35"/>
      <c r="K14" s="35"/>
      <c r="L14" s="19">
        <f t="shared" si="2"/>
        <v>35</v>
      </c>
      <c r="M14" s="35">
        <v>50</v>
      </c>
    </row>
    <row r="15" spans="1:13" ht="15.75" thickBot="1">
      <c r="A15" s="61"/>
      <c r="B15" s="12" t="s">
        <v>41</v>
      </c>
      <c r="C15" s="17"/>
      <c r="D15" s="19">
        <f>D16</f>
        <v>34</v>
      </c>
      <c r="E15" s="19">
        <f t="shared" ref="E15:F15" si="4">E16</f>
        <v>14</v>
      </c>
      <c r="F15" s="19">
        <f t="shared" si="4"/>
        <v>48</v>
      </c>
      <c r="G15" s="19"/>
      <c r="H15" s="19"/>
      <c r="I15" s="19"/>
      <c r="J15" s="19"/>
      <c r="K15" s="19"/>
      <c r="L15" s="19">
        <f t="shared" si="2"/>
        <v>48</v>
      </c>
      <c r="M15" s="34"/>
    </row>
    <row r="16" spans="1:13" ht="15.75" thickBot="1">
      <c r="A16" s="61"/>
      <c r="B16" s="10" t="s">
        <v>42</v>
      </c>
      <c r="C16" s="16" t="s">
        <v>32</v>
      </c>
      <c r="D16" s="21">
        <v>34</v>
      </c>
      <c r="E16" s="21">
        <v>14</v>
      </c>
      <c r="F16" s="21">
        <f t="shared" si="1"/>
        <v>48</v>
      </c>
      <c r="G16" s="21"/>
      <c r="H16" s="21"/>
      <c r="I16" s="21"/>
      <c r="J16" s="21"/>
      <c r="K16" s="21"/>
      <c r="L16" s="19">
        <f t="shared" si="2"/>
        <v>48</v>
      </c>
      <c r="M16" s="34">
        <v>50</v>
      </c>
    </row>
    <row r="17" spans="1:13" ht="15.75" thickBot="1">
      <c r="A17" s="61"/>
      <c r="B17" s="13" t="s">
        <v>43</v>
      </c>
      <c r="C17" s="18"/>
      <c r="D17" s="19">
        <f>D5+D15+D13</f>
        <v>215</v>
      </c>
      <c r="E17" s="19">
        <f t="shared" ref="E17:F17" si="5">E5+E15+E13</f>
        <v>92</v>
      </c>
      <c r="F17" s="19">
        <f t="shared" si="5"/>
        <v>307</v>
      </c>
      <c r="G17" s="19"/>
      <c r="H17" s="19"/>
      <c r="I17" s="19"/>
      <c r="J17" s="19"/>
      <c r="K17" s="19"/>
      <c r="L17" s="19">
        <f t="shared" si="2"/>
        <v>307</v>
      </c>
      <c r="M17" s="34"/>
    </row>
  </sheetData>
  <mergeCells count="12">
    <mergeCell ref="A5:A17"/>
    <mergeCell ref="M6:M12"/>
    <mergeCell ref="M3:M4"/>
    <mergeCell ref="A2:B2"/>
    <mergeCell ref="A3:A4"/>
    <mergeCell ref="B3:B4"/>
    <mergeCell ref="C3:C4"/>
    <mergeCell ref="D3:F3"/>
    <mergeCell ref="G3:H3"/>
    <mergeCell ref="I3:J3"/>
    <mergeCell ref="K3:K4"/>
    <mergeCell ref="L3:L4"/>
  </mergeCells>
  <pageMargins left="0.7" right="0.7" top="0.75" bottom="0.75" header="0.3" footer="0.3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67D3A01D54F745878943212C1A7BF5" ma:contentTypeVersion="13" ma:contentTypeDescription="Create a new document." ma:contentTypeScope="" ma:versionID="7de3f3e4f4992e23e8a126ccb15b516a">
  <xsd:schema xmlns:xsd="http://www.w3.org/2001/XMLSchema" xmlns:xs="http://www.w3.org/2001/XMLSchema" xmlns:p="http://schemas.microsoft.com/office/2006/metadata/properties" xmlns:ns2="be1b991d-bed4-4d79-b291-70e8950ed043" xmlns:ns3="5f690d76-9059-4463-989b-25d7feb5b1a0" targetNamespace="http://schemas.microsoft.com/office/2006/metadata/properties" ma:root="true" ma:fieldsID="6d6e6fbda7070adb3acd408660528587" ns2:_="" ns3:_="">
    <xsd:import namespace="be1b991d-bed4-4d79-b291-70e8950ed043"/>
    <xsd:import namespace="5f690d76-9059-4463-989b-25d7feb5b1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1b991d-bed4-4d79-b291-70e8950ed0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a4a520e9-238f-4391-a566-21dd42474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690d76-9059-4463-989b-25d7feb5b1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4afb7d5-3936-4cda-868a-f58271ab71c0}" ma:internalName="TaxCatchAll" ma:showField="CatchAllData" ma:web="5f690d76-9059-4463-989b-25d7feb5b1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e1b991d-bed4-4d79-b291-70e8950ed043">
      <Terms xmlns="http://schemas.microsoft.com/office/infopath/2007/PartnerControls"/>
    </lcf76f155ced4ddcb4097134ff3c332f>
    <TaxCatchAll xmlns="5f690d76-9059-4463-989b-25d7feb5b1a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E7E1BD-46B2-4959-B648-47C8E50C671F}"/>
</file>

<file path=customXml/itemProps2.xml><?xml version="1.0" encoding="utf-8"?>
<ds:datastoreItem xmlns:ds="http://schemas.openxmlformats.org/officeDocument/2006/customXml" ds:itemID="{1B38E8D9-69AD-4DF5-A106-5EE71514CC46}"/>
</file>

<file path=customXml/itemProps3.xml><?xml version="1.0" encoding="utf-8"?>
<ds:datastoreItem xmlns:ds="http://schemas.openxmlformats.org/officeDocument/2006/customXml" ds:itemID="{1A096EA1-ACCF-4152-9FBC-4C85704DE5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</dc:creator>
  <cp:keywords/>
  <dc:description/>
  <cp:lastModifiedBy>Daniela Lucia Manea</cp:lastModifiedBy>
  <cp:revision/>
  <dcterms:created xsi:type="dcterms:W3CDTF">2015-09-25T21:22:19Z</dcterms:created>
  <dcterms:modified xsi:type="dcterms:W3CDTF">2025-05-14T08:47:34Z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0x0101004267D3A01D54F745878943212C1A7BF5</vt:lpwstr>
  </property>
  <property fmtid="{D5CDD505-2E9C-101B-9397-08002B2CF9AE}" pid="3" name="MediaServiceImageTags">
    <vt:lpwstr/>
  </property>
</Properties>
</file>